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35" activeTab="0"/>
  </bookViews>
  <sheets>
    <sheet name="Hoja1" sheetId="1" r:id="rId1"/>
  </sheets>
  <externalReferences>
    <externalReference r:id="rId4"/>
  </externalReferences>
  <definedNames>
    <definedName name="_xlnm.Print_Area" localSheetId="0">'Hoja1'!$A$1:$P$52</definedName>
  </definedNames>
  <calcPr fullCalcOnLoad="1"/>
</workbook>
</file>

<file path=xl/sharedStrings.xml><?xml version="1.0" encoding="utf-8"?>
<sst xmlns="http://schemas.openxmlformats.org/spreadsheetml/2006/main" count="50" uniqueCount="29">
  <si>
    <t>EJECUCION DE GASTOS PRESUPUESTO INSTITUCIONAL - UNALM</t>
  </si>
  <si>
    <t>A NIVEL DE UNIDAD EJECUTORA Y PROGRAMA</t>
  </si>
  <si>
    <t>(En Nuevos Soles)</t>
  </si>
  <si>
    <t>SECTOR: 10 EDUCACION</t>
  </si>
  <si>
    <t>PLIEGO: 518 UNIVERSIDAD NACIONAL AGRARIA LA MOLINA</t>
  </si>
  <si>
    <t>Ejecución del Gasto Año 2008</t>
  </si>
  <si>
    <t>Ejecución del Gasto Año 2009</t>
  </si>
  <si>
    <t>Ejecución del Gasto Año 2010</t>
  </si>
  <si>
    <t>GRUPO GENERICO DEL GASTO</t>
  </si>
  <si>
    <t>Recursos</t>
  </si>
  <si>
    <t>Rec. Direc.</t>
  </si>
  <si>
    <t>Donaciones y</t>
  </si>
  <si>
    <t>Total</t>
  </si>
  <si>
    <t>Ordinarios</t>
  </si>
  <si>
    <t>Recaudados</t>
  </si>
  <si>
    <t>Determinados</t>
  </si>
  <si>
    <t>Transferencias</t>
  </si>
  <si>
    <t>Toda Fuente</t>
  </si>
  <si>
    <t>5. GASTOS CORRIENTES</t>
  </si>
  <si>
    <t xml:space="preserve">    1. Personal y Obligaciones Soc.</t>
  </si>
  <si>
    <t xml:space="preserve">    2. Obligaciones Previsionales</t>
  </si>
  <si>
    <t xml:space="preserve">    2. Pensiones y Otras Prestaciones Sociales</t>
  </si>
  <si>
    <t xml:space="preserve">    3. Bienes y Servicios</t>
  </si>
  <si>
    <t xml:space="preserve">    4. Otros Gastos Corrientes</t>
  </si>
  <si>
    <t>6. GASTOS DE CAPITAL</t>
  </si>
  <si>
    <t xml:space="preserve">     5. Inversiones (Adquisición de Activos No Financieros)</t>
  </si>
  <si>
    <t xml:space="preserve">     7. Otros Gastos de Capital</t>
  </si>
  <si>
    <t>TOTAL</t>
  </si>
  <si>
    <t xml:space="preserve">Fuente: Oficina Adm. de Planificación - Dpto. de Presupuesto 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</si>
</sst>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4" fillId="0" borderId="10" xfId="0" applyFont="1" applyBorder="1" applyAlignment="1">
      <alignment/>
    </xf>
    <xf numFmtId="4" fontId="3" fillId="0" borderId="12" xfId="0" applyNumberFormat="1" applyFont="1" applyFill="1" applyBorder="1" applyAlignment="1">
      <alignment horizontal="right"/>
    </xf>
    <xf numFmtId="4" fontId="3" fillId="0" borderId="25" xfId="0" applyNumberFormat="1" applyFont="1" applyFill="1" applyBorder="1" applyAlignment="1">
      <alignment horizontal="right"/>
    </xf>
    <xf numFmtId="4" fontId="3" fillId="0" borderId="26" xfId="0" applyNumberFormat="1" applyFont="1" applyFill="1" applyBorder="1" applyAlignment="1">
      <alignment horizontal="right"/>
    </xf>
    <xf numFmtId="4" fontId="3" fillId="0" borderId="14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 horizontal="right"/>
    </xf>
    <xf numFmtId="4" fontId="3" fillId="0" borderId="27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4" fontId="5" fillId="0" borderId="12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4" fontId="5" fillId="0" borderId="14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right"/>
    </xf>
    <xf numFmtId="4" fontId="4" fillId="0" borderId="25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0" fontId="4" fillId="0" borderId="11" xfId="0" applyFont="1" applyBorder="1" applyAlignment="1">
      <alignment/>
    </xf>
    <xf numFmtId="4" fontId="5" fillId="0" borderId="11" xfId="0" applyNumberFormat="1" applyFont="1" applyFill="1" applyBorder="1" applyAlignment="1">
      <alignment horizontal="right"/>
    </xf>
    <xf numFmtId="4" fontId="5" fillId="0" borderId="27" xfId="0" applyNumberFormat="1" applyFont="1" applyFill="1" applyBorder="1" applyAlignment="1">
      <alignment horizontal="right"/>
    </xf>
    <xf numFmtId="4" fontId="5" fillId="0" borderId="25" xfId="0" applyNumberFormat="1" applyFont="1" applyFill="1" applyBorder="1" applyAlignment="1">
      <alignment horizontal="right"/>
    </xf>
    <xf numFmtId="4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4" fontId="5" fillId="0" borderId="16" xfId="0" applyNumberFormat="1" applyFont="1" applyFill="1" applyBorder="1" applyAlignment="1">
      <alignment horizontal="right"/>
    </xf>
    <xf numFmtId="4" fontId="5" fillId="0" borderId="18" xfId="0" applyNumberFormat="1" applyFont="1" applyFill="1" applyBorder="1" applyAlignment="1">
      <alignment horizontal="right"/>
    </xf>
    <xf numFmtId="4" fontId="5" fillId="0" borderId="15" xfId="0" applyNumberFormat="1" applyFont="1" applyFill="1" applyBorder="1" applyAlignment="1">
      <alignment horizontal="right"/>
    </xf>
    <xf numFmtId="4" fontId="5" fillId="0" borderId="28" xfId="0" applyNumberFormat="1" applyFont="1" applyFill="1" applyBorder="1" applyAlignment="1">
      <alignment horizontal="right"/>
    </xf>
    <xf numFmtId="0" fontId="3" fillId="0" borderId="29" xfId="0" applyFont="1" applyFill="1" applyBorder="1" applyAlignment="1">
      <alignment horizontal="center"/>
    </xf>
    <xf numFmtId="4" fontId="3" fillId="0" borderId="30" xfId="0" applyNumberFormat="1" applyFont="1" applyFill="1" applyBorder="1" applyAlignment="1">
      <alignment horizontal="right"/>
    </xf>
    <xf numFmtId="4" fontId="3" fillId="0" borderId="31" xfId="0" applyNumberFormat="1" applyFont="1" applyFill="1" applyBorder="1" applyAlignment="1">
      <alignment horizontal="right"/>
    </xf>
    <xf numFmtId="3" fontId="3" fillId="0" borderId="31" xfId="0" applyNumberFormat="1" applyFont="1" applyFill="1" applyBorder="1" applyAlignment="1">
      <alignment horizontal="right"/>
    </xf>
    <xf numFmtId="4" fontId="3" fillId="0" borderId="32" xfId="0" applyNumberFormat="1" applyFont="1" applyFill="1" applyBorder="1" applyAlignment="1">
      <alignment horizontal="right"/>
    </xf>
    <xf numFmtId="4" fontId="3" fillId="0" borderId="29" xfId="0" applyNumberFormat="1" applyFont="1" applyFill="1" applyBorder="1" applyAlignment="1">
      <alignment horizontal="right"/>
    </xf>
    <xf numFmtId="4" fontId="3" fillId="0" borderId="33" xfId="0" applyNumberFormat="1" applyFont="1" applyFill="1" applyBorder="1" applyAlignment="1">
      <alignment horizontal="right"/>
    </xf>
    <xf numFmtId="4" fontId="3" fillId="0" borderId="34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%202008-2010\BOLETIN%202008%20CAPITULO%2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ITULO 6"/>
      <sheetName val="PRESP. INST. 2008-2009"/>
      <sheetName val="PRESP. INST. 2010"/>
      <sheetName val="resumen PRESP. INST. 2008-2009"/>
      <sheetName val="PIM 2008-2009"/>
      <sheetName val="EJEC. DE GASTO 2008-2009"/>
      <sheetName val="PRESP. INST. 2008-2009 ing."/>
      <sheetName val="PRESP INT. 2010 ing"/>
    </sheetNames>
    <sheetDataSet>
      <sheetData sheetId="1">
        <row r="11">
          <cell r="K11">
            <v>25243291.68</v>
          </cell>
        </row>
        <row r="12">
          <cell r="K12">
            <v>12435256.34</v>
          </cell>
        </row>
        <row r="13">
          <cell r="K13">
            <v>5508281.79</v>
          </cell>
          <cell r="L13">
            <v>10755142.69</v>
          </cell>
          <cell r="N13">
            <v>42637.06</v>
          </cell>
        </row>
        <row r="14">
          <cell r="K14">
            <v>1117004.57</v>
          </cell>
          <cell r="L14">
            <v>1584188.93</v>
          </cell>
        </row>
        <row r="18">
          <cell r="K18">
            <v>3298189.22</v>
          </cell>
          <cell r="N18">
            <v>72525</v>
          </cell>
        </row>
        <row r="19">
          <cell r="K19">
            <v>499608.89</v>
          </cell>
          <cell r="L19">
            <v>879766.41</v>
          </cell>
          <cell r="N19">
            <v>7536</v>
          </cell>
        </row>
        <row r="34">
          <cell r="K34">
            <v>26263037.25</v>
          </cell>
          <cell r="L34">
            <v>2632203.83</v>
          </cell>
        </row>
        <row r="35">
          <cell r="K35">
            <v>14081469.78</v>
          </cell>
          <cell r="L35">
            <v>195950</v>
          </cell>
        </row>
        <row r="36">
          <cell r="K36">
            <v>6000632.89</v>
          </cell>
          <cell r="L36">
            <v>11548528.8</v>
          </cell>
          <cell r="M36">
            <v>98.6</v>
          </cell>
          <cell r="N36">
            <v>187310.56</v>
          </cell>
        </row>
        <row r="37">
          <cell r="K37">
            <v>1057790.52</v>
          </cell>
          <cell r="L37">
            <v>254112.07</v>
          </cell>
        </row>
        <row r="41">
          <cell r="K41">
            <v>4570749.45</v>
          </cell>
          <cell r="L41">
            <v>1272603.16</v>
          </cell>
          <cell r="M41">
            <v>31011.64</v>
          </cell>
          <cell r="N41">
            <v>298723.34</v>
          </cell>
        </row>
      </sheetData>
      <sheetData sheetId="2">
        <row r="11">
          <cell r="K11">
            <v>26196514.42</v>
          </cell>
          <cell r="L11">
            <v>2474541.55</v>
          </cell>
        </row>
        <row r="12">
          <cell r="K12">
            <v>13803148.1</v>
          </cell>
          <cell r="L12">
            <v>196900</v>
          </cell>
        </row>
        <row r="13">
          <cell r="K13">
            <v>6296848.22</v>
          </cell>
          <cell r="L13">
            <v>10569624.62</v>
          </cell>
          <cell r="N13">
            <v>728.48</v>
          </cell>
        </row>
        <row r="14">
          <cell r="K14">
            <v>2362333.9</v>
          </cell>
          <cell r="L14">
            <v>324253.66</v>
          </cell>
        </row>
        <row r="18">
          <cell r="K18">
            <v>3842400.71</v>
          </cell>
          <cell r="L18">
            <v>872917.82</v>
          </cell>
          <cell r="N18">
            <v>30813.98</v>
          </cell>
        </row>
        <row r="21">
          <cell r="M21">
            <v>4479.41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6"/>
  <sheetViews>
    <sheetView tabSelected="1" zoomScalePageLayoutView="0" workbookViewId="0" topLeftCell="A1">
      <selection activeCell="F33" sqref="F33"/>
    </sheetView>
  </sheetViews>
  <sheetFormatPr defaultColWidth="11.421875" defaultRowHeight="15"/>
  <cols>
    <col min="1" max="1" width="39.421875" style="0" customWidth="1"/>
    <col min="2" max="4" width="11.140625" style="0" customWidth="1"/>
    <col min="6" max="6" width="11.28125" style="0" customWidth="1"/>
    <col min="7" max="9" width="11.00390625" style="0" customWidth="1"/>
    <col min="11" max="11" width="10.7109375" style="0" customWidth="1"/>
    <col min="12" max="14" width="10.8515625" style="0" customWidth="1"/>
    <col min="16" max="16" width="11.00390625" style="0" customWidth="1"/>
  </cols>
  <sheetData>
    <row r="2" spans="1:16" ht="15.7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15.75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 ht="15.75">
      <c r="A4" s="59" t="s">
        <v>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6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/>
    </row>
    <row r="6" spans="1:16" ht="15">
      <c r="A6" s="3" t="s">
        <v>3</v>
      </c>
      <c r="B6" s="3"/>
      <c r="C6" s="3"/>
      <c r="D6" s="3"/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2"/>
    </row>
    <row r="7" spans="1:16" ht="15.75" thickBot="1">
      <c r="A7" s="3" t="s">
        <v>4</v>
      </c>
      <c r="B7" s="3"/>
      <c r="C7" s="3"/>
      <c r="D7" s="3"/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2"/>
    </row>
    <row r="8" spans="1:16" ht="15.75" thickBot="1">
      <c r="A8" s="5"/>
      <c r="B8" s="60" t="s">
        <v>5</v>
      </c>
      <c r="C8" s="61"/>
      <c r="D8" s="61"/>
      <c r="E8" s="61"/>
      <c r="F8" s="62"/>
      <c r="G8" s="60" t="s">
        <v>6</v>
      </c>
      <c r="H8" s="61"/>
      <c r="I8" s="61"/>
      <c r="J8" s="61"/>
      <c r="K8" s="62"/>
      <c r="L8" s="60" t="s">
        <v>7</v>
      </c>
      <c r="M8" s="61"/>
      <c r="N8" s="61"/>
      <c r="O8" s="61"/>
      <c r="P8" s="62"/>
    </row>
    <row r="9" spans="1:16" ht="15">
      <c r="A9" s="6" t="s">
        <v>8</v>
      </c>
      <c r="B9" s="7" t="s">
        <v>9</v>
      </c>
      <c r="C9" s="8" t="s">
        <v>10</v>
      </c>
      <c r="D9" s="8" t="s">
        <v>9</v>
      </c>
      <c r="E9" s="9" t="s">
        <v>11</v>
      </c>
      <c r="F9" s="10" t="s">
        <v>12</v>
      </c>
      <c r="G9" s="7" t="s">
        <v>9</v>
      </c>
      <c r="H9" s="8" t="s">
        <v>10</v>
      </c>
      <c r="I9" s="8" t="s">
        <v>9</v>
      </c>
      <c r="J9" s="9" t="s">
        <v>11</v>
      </c>
      <c r="K9" s="10" t="s">
        <v>12</v>
      </c>
      <c r="L9" s="7" t="s">
        <v>9</v>
      </c>
      <c r="M9" s="8" t="s">
        <v>10</v>
      </c>
      <c r="N9" s="8" t="s">
        <v>9</v>
      </c>
      <c r="O9" s="9" t="s">
        <v>11</v>
      </c>
      <c r="P9" s="10" t="s">
        <v>12</v>
      </c>
    </row>
    <row r="10" spans="1:16" ht="15.75" thickBot="1">
      <c r="A10" s="11"/>
      <c r="B10" s="12" t="s">
        <v>13</v>
      </c>
      <c r="C10" s="13" t="s">
        <v>14</v>
      </c>
      <c r="D10" s="13" t="s">
        <v>15</v>
      </c>
      <c r="E10" s="14" t="s">
        <v>16</v>
      </c>
      <c r="F10" s="15" t="s">
        <v>17</v>
      </c>
      <c r="G10" s="12" t="s">
        <v>13</v>
      </c>
      <c r="H10" s="13" t="s">
        <v>14</v>
      </c>
      <c r="I10" s="13" t="s">
        <v>15</v>
      </c>
      <c r="J10" s="14" t="s">
        <v>16</v>
      </c>
      <c r="K10" s="15" t="s">
        <v>17</v>
      </c>
      <c r="L10" s="12" t="s">
        <v>13</v>
      </c>
      <c r="M10" s="13" t="s">
        <v>14</v>
      </c>
      <c r="N10" s="13" t="s">
        <v>15</v>
      </c>
      <c r="O10" s="13" t="s">
        <v>16</v>
      </c>
      <c r="P10" s="15" t="s">
        <v>17</v>
      </c>
    </row>
    <row r="11" spans="1:16" ht="15">
      <c r="A11" s="16"/>
      <c r="B11" s="17"/>
      <c r="C11" s="18"/>
      <c r="D11" s="18"/>
      <c r="E11" s="19"/>
      <c r="F11" s="5"/>
      <c r="G11" s="20"/>
      <c r="H11" s="21"/>
      <c r="I11" s="18"/>
      <c r="J11" s="19"/>
      <c r="K11" s="5"/>
      <c r="L11" s="20"/>
      <c r="M11" s="22"/>
      <c r="N11" s="22"/>
      <c r="O11" s="18"/>
      <c r="P11" s="23"/>
    </row>
    <row r="12" spans="1:16" ht="15">
      <c r="A12" s="6" t="s">
        <v>18</v>
      </c>
      <c r="B12" s="24">
        <f>SUM(B14:B18)</f>
        <v>44303834.379999995</v>
      </c>
      <c r="C12" s="25">
        <f>SUM(C14:C18)</f>
        <v>12339331.62</v>
      </c>
      <c r="D12" s="26">
        <f>SUM(D14:D18)</f>
        <v>0</v>
      </c>
      <c r="E12" s="27">
        <f>+E17</f>
        <v>42637.06</v>
      </c>
      <c r="F12" s="28">
        <f>SUM(B12:E12)</f>
        <v>56685803.059999995</v>
      </c>
      <c r="G12" s="29">
        <f aca="true" t="shared" si="0" ref="G12:P12">SUM(G14:G18)</f>
        <v>47402930.440000005</v>
      </c>
      <c r="H12" s="30">
        <f t="shared" si="0"/>
        <v>14630794.700000001</v>
      </c>
      <c r="I12" s="25">
        <f t="shared" si="0"/>
        <v>98.6</v>
      </c>
      <c r="J12" s="30">
        <f t="shared" si="0"/>
        <v>187310.56</v>
      </c>
      <c r="K12" s="28">
        <f t="shared" si="0"/>
        <v>62221134.300000004</v>
      </c>
      <c r="L12" s="29">
        <f t="shared" si="0"/>
        <v>48658844.64</v>
      </c>
      <c r="M12" s="25">
        <f t="shared" si="0"/>
        <v>13565319.829999998</v>
      </c>
      <c r="N12" s="25">
        <f t="shared" si="0"/>
        <v>0</v>
      </c>
      <c r="O12" s="31">
        <f t="shared" si="0"/>
        <v>728.48</v>
      </c>
      <c r="P12" s="28">
        <f t="shared" si="0"/>
        <v>62224892.95</v>
      </c>
    </row>
    <row r="13" spans="1:16" ht="15">
      <c r="A13" s="16"/>
      <c r="B13" s="32"/>
      <c r="C13" s="33"/>
      <c r="D13" s="34"/>
      <c r="E13" s="35"/>
      <c r="F13" s="28"/>
      <c r="G13" s="36"/>
      <c r="H13" s="37"/>
      <c r="I13" s="33"/>
      <c r="J13" s="35"/>
      <c r="K13" s="38"/>
      <c r="L13" s="36"/>
      <c r="M13" s="39"/>
      <c r="N13" s="39"/>
      <c r="O13" s="40"/>
      <c r="P13" s="41"/>
    </row>
    <row r="14" spans="1:16" ht="15">
      <c r="A14" s="16" t="s">
        <v>19</v>
      </c>
      <c r="B14" s="32">
        <f>'[1]PRESP. INST. 2008-2009'!K11</f>
        <v>25243291.68</v>
      </c>
      <c r="C14" s="33">
        <v>0</v>
      </c>
      <c r="D14" s="33">
        <v>0</v>
      </c>
      <c r="E14" s="35">
        <v>0</v>
      </c>
      <c r="F14" s="42">
        <f>SUM(B14:E14)</f>
        <v>25243291.68</v>
      </c>
      <c r="G14" s="43">
        <f>'[1]PRESP. INST. 2008-2009'!K34</f>
        <v>26263037.25</v>
      </c>
      <c r="H14" s="37">
        <f>'[1]PRESP. INST. 2008-2009'!L34</f>
        <v>2632203.83</v>
      </c>
      <c r="I14" s="33">
        <v>0</v>
      </c>
      <c r="J14" s="35">
        <v>0</v>
      </c>
      <c r="K14" s="42">
        <f>SUM(G14:J14)</f>
        <v>28895241.08</v>
      </c>
      <c r="L14" s="43">
        <f>'[1]PRESP. INST. 2010'!K11</f>
        <v>26196514.42</v>
      </c>
      <c r="M14" s="44">
        <f>'[1]PRESP. INST. 2010'!L11</f>
        <v>2474541.55</v>
      </c>
      <c r="N14" s="44">
        <v>0</v>
      </c>
      <c r="O14" s="33">
        <v>0</v>
      </c>
      <c r="P14" s="45">
        <f>L14+M14+N14+O14</f>
        <v>28671055.970000003</v>
      </c>
    </row>
    <row r="15" spans="1:16" ht="15">
      <c r="A15" s="16" t="s">
        <v>20</v>
      </c>
      <c r="B15" s="32">
        <f>'[1]PRESP. INST. 2008-2009'!K12</f>
        <v>12435256.34</v>
      </c>
      <c r="C15" s="33">
        <v>0</v>
      </c>
      <c r="D15" s="33">
        <v>0</v>
      </c>
      <c r="E15" s="35">
        <v>0</v>
      </c>
      <c r="F15" s="42">
        <f>SUM(B15:E15)</f>
        <v>12435256.34</v>
      </c>
      <c r="G15" s="43">
        <v>0</v>
      </c>
      <c r="H15" s="37">
        <v>0</v>
      </c>
      <c r="I15" s="33">
        <v>0</v>
      </c>
      <c r="J15" s="35">
        <v>0</v>
      </c>
      <c r="K15" s="42">
        <f>SUM(G15:J15)</f>
        <v>0</v>
      </c>
      <c r="L15" s="43">
        <v>0</v>
      </c>
      <c r="M15" s="44">
        <v>0</v>
      </c>
      <c r="N15" s="44">
        <v>0</v>
      </c>
      <c r="O15" s="33">
        <v>0</v>
      </c>
      <c r="P15" s="45"/>
    </row>
    <row r="16" spans="1:16" ht="15">
      <c r="A16" s="16" t="s">
        <v>21</v>
      </c>
      <c r="B16" s="32">
        <v>0</v>
      </c>
      <c r="C16" s="33">
        <v>0</v>
      </c>
      <c r="D16" s="33">
        <v>0</v>
      </c>
      <c r="E16" s="35">
        <v>0</v>
      </c>
      <c r="F16" s="42"/>
      <c r="G16" s="43">
        <f>'[1]PRESP. INST. 2008-2009'!K35</f>
        <v>14081469.78</v>
      </c>
      <c r="H16" s="37">
        <f>'[1]PRESP. INST. 2008-2009'!L35</f>
        <v>195950</v>
      </c>
      <c r="I16" s="33">
        <v>0</v>
      </c>
      <c r="J16" s="35">
        <v>0</v>
      </c>
      <c r="K16" s="42">
        <f>SUM(G16:J16)</f>
        <v>14277419.78</v>
      </c>
      <c r="L16" s="43">
        <f>'[1]PRESP. INST. 2010'!K12</f>
        <v>13803148.1</v>
      </c>
      <c r="M16" s="44">
        <f>'[1]PRESP. INST. 2010'!L12</f>
        <v>196900</v>
      </c>
      <c r="N16" s="44">
        <v>0</v>
      </c>
      <c r="O16" s="33">
        <v>0</v>
      </c>
      <c r="P16" s="45">
        <f>L16+M16+N16+O16</f>
        <v>14000048.1</v>
      </c>
    </row>
    <row r="17" spans="1:16" ht="15">
      <c r="A17" s="16" t="s">
        <v>22</v>
      </c>
      <c r="B17" s="32">
        <f>'[1]PRESP. INST. 2008-2009'!K13</f>
        <v>5508281.79</v>
      </c>
      <c r="C17" s="33">
        <f>'[1]PRESP. INST. 2008-2009'!L13</f>
        <v>10755142.69</v>
      </c>
      <c r="D17" s="33">
        <v>0</v>
      </c>
      <c r="E17" s="35">
        <f>'[1]PRESP. INST. 2008-2009'!N13</f>
        <v>42637.06</v>
      </c>
      <c r="F17" s="42">
        <f>SUM(B17:E17)</f>
        <v>16306061.540000001</v>
      </c>
      <c r="G17" s="43">
        <f>'[1]PRESP. INST. 2008-2009'!K36</f>
        <v>6000632.89</v>
      </c>
      <c r="H17" s="37">
        <f>'[1]PRESP. INST. 2008-2009'!L36</f>
        <v>11548528.8</v>
      </c>
      <c r="I17" s="33">
        <f>'[1]PRESP. INST. 2008-2009'!M36</f>
        <v>98.6</v>
      </c>
      <c r="J17" s="35">
        <f>'[1]PRESP. INST. 2008-2009'!N36</f>
        <v>187310.56</v>
      </c>
      <c r="K17" s="42">
        <f>SUM(G17:J17)</f>
        <v>17736570.85</v>
      </c>
      <c r="L17" s="43">
        <f>'[1]PRESP. INST. 2010'!K13</f>
        <v>6296848.22</v>
      </c>
      <c r="M17" s="44">
        <f>'[1]PRESP. INST. 2010'!L13</f>
        <v>10569624.62</v>
      </c>
      <c r="N17" s="44">
        <v>0</v>
      </c>
      <c r="O17" s="33">
        <f>'[1]PRESP. INST. 2010'!N13</f>
        <v>728.48</v>
      </c>
      <c r="P17" s="45">
        <f>L17+M17+N17+O17</f>
        <v>16867201.32</v>
      </c>
    </row>
    <row r="18" spans="1:16" ht="15">
      <c r="A18" s="16" t="s">
        <v>23</v>
      </c>
      <c r="B18" s="32">
        <f>'[1]PRESP. INST. 2008-2009'!K14</f>
        <v>1117004.57</v>
      </c>
      <c r="C18" s="33">
        <f>'[1]PRESP. INST. 2008-2009'!L14</f>
        <v>1584188.93</v>
      </c>
      <c r="D18" s="33">
        <v>0</v>
      </c>
      <c r="E18" s="35">
        <v>0</v>
      </c>
      <c r="F18" s="42">
        <f>SUM(B18:E18)</f>
        <v>2701193.5</v>
      </c>
      <c r="G18" s="43">
        <f>'[1]PRESP. INST. 2008-2009'!K37</f>
        <v>1057790.52</v>
      </c>
      <c r="H18" s="37">
        <f>'[1]PRESP. INST. 2008-2009'!L37</f>
        <v>254112.07</v>
      </c>
      <c r="I18" s="33">
        <v>0</v>
      </c>
      <c r="J18" s="35">
        <v>0</v>
      </c>
      <c r="K18" s="42">
        <f>SUM(G18:J18)</f>
        <v>1311902.59</v>
      </c>
      <c r="L18" s="43">
        <f>'[1]PRESP. INST. 2010'!K14</f>
        <v>2362333.9</v>
      </c>
      <c r="M18" s="44">
        <f>'[1]PRESP. INST. 2010'!L14</f>
        <v>324253.66</v>
      </c>
      <c r="N18" s="44">
        <v>0</v>
      </c>
      <c r="O18" s="33">
        <v>0</v>
      </c>
      <c r="P18" s="45">
        <f>L18+M18+N18+O18</f>
        <v>2686587.56</v>
      </c>
    </row>
    <row r="19" spans="1:16" ht="15">
      <c r="A19" s="16"/>
      <c r="B19" s="32"/>
      <c r="C19" s="33"/>
      <c r="D19" s="34"/>
      <c r="E19" s="35"/>
      <c r="F19" s="42"/>
      <c r="G19" s="36"/>
      <c r="H19" s="37"/>
      <c r="I19" s="33"/>
      <c r="J19" s="35"/>
      <c r="K19" s="38"/>
      <c r="L19" s="36"/>
      <c r="M19" s="39"/>
      <c r="N19" s="39"/>
      <c r="O19" s="40"/>
      <c r="P19" s="46"/>
    </row>
    <row r="20" spans="1:16" ht="15">
      <c r="A20" s="6" t="s">
        <v>24</v>
      </c>
      <c r="B20" s="24">
        <f>SUM(B22:B23)</f>
        <v>3797798.1100000003</v>
      </c>
      <c r="C20" s="25">
        <f>SUM(C22:C23)</f>
        <v>879766.41</v>
      </c>
      <c r="D20" s="25">
        <f>SUM(D22:D23)</f>
        <v>0</v>
      </c>
      <c r="E20" s="30">
        <f>SUM(E22:E23)</f>
        <v>80061</v>
      </c>
      <c r="F20" s="28">
        <f>SUM(B20:E20)</f>
        <v>4757625.5200000005</v>
      </c>
      <c r="G20" s="29">
        <f>G22+G23</f>
        <v>4570749.45</v>
      </c>
      <c r="H20" s="30">
        <f>+H23+H22</f>
        <v>1272603.16</v>
      </c>
      <c r="I20" s="25">
        <f>+I23+I22</f>
        <v>31011.64</v>
      </c>
      <c r="J20" s="27">
        <f aca="true" t="shared" si="1" ref="J20:P20">J22+J23</f>
        <v>298723.34</v>
      </c>
      <c r="K20" s="28">
        <f t="shared" si="1"/>
        <v>6173087.59</v>
      </c>
      <c r="L20" s="29">
        <f t="shared" si="1"/>
        <v>3842400.71</v>
      </c>
      <c r="M20" s="25">
        <f t="shared" si="1"/>
        <v>872917.82</v>
      </c>
      <c r="N20" s="25">
        <f t="shared" si="1"/>
        <v>4479.41</v>
      </c>
      <c r="O20" s="31">
        <f t="shared" si="1"/>
        <v>30813.98</v>
      </c>
      <c r="P20" s="28">
        <f t="shared" si="1"/>
        <v>4750611.920000001</v>
      </c>
    </row>
    <row r="21" spans="1:16" ht="15">
      <c r="A21" s="16"/>
      <c r="B21" s="32"/>
      <c r="C21" s="33"/>
      <c r="D21" s="34"/>
      <c r="E21" s="35"/>
      <c r="F21" s="42"/>
      <c r="G21" s="36"/>
      <c r="H21" s="37"/>
      <c r="I21" s="33"/>
      <c r="J21" s="35"/>
      <c r="K21" s="38"/>
      <c r="L21" s="36"/>
      <c r="M21" s="39"/>
      <c r="N21" s="39"/>
      <c r="O21" s="40"/>
      <c r="P21" s="46"/>
    </row>
    <row r="22" spans="1:16" ht="15">
      <c r="A22" s="16" t="s">
        <v>25</v>
      </c>
      <c r="B22" s="32">
        <f>'[1]PRESP. INST. 2008-2009'!K18</f>
        <v>3298189.22</v>
      </c>
      <c r="C22" s="33">
        <v>0</v>
      </c>
      <c r="D22" s="33">
        <v>0</v>
      </c>
      <c r="E22" s="35">
        <f>'[1]PRESP. INST. 2008-2009'!N18</f>
        <v>72525</v>
      </c>
      <c r="F22" s="42">
        <f>SUM(B22:E22)</f>
        <v>3370714.22</v>
      </c>
      <c r="G22" s="43">
        <f>'[1]PRESP. INST. 2008-2009'!K41</f>
        <v>4570749.45</v>
      </c>
      <c r="H22" s="37">
        <f>'[1]PRESP. INST. 2008-2009'!L41</f>
        <v>1272603.16</v>
      </c>
      <c r="I22" s="33">
        <f>'[1]PRESP. INST. 2008-2009'!M41</f>
        <v>31011.64</v>
      </c>
      <c r="J22" s="35">
        <f>'[1]PRESP. INST. 2008-2009'!N41</f>
        <v>298723.34</v>
      </c>
      <c r="K22" s="42">
        <f>SUM(G22:J22)</f>
        <v>6173087.59</v>
      </c>
      <c r="L22" s="43">
        <f>'[1]PRESP. INST. 2010'!K18</f>
        <v>3842400.71</v>
      </c>
      <c r="M22" s="44">
        <f>'[1]PRESP. INST. 2010'!L18</f>
        <v>872917.82</v>
      </c>
      <c r="N22" s="44">
        <f>'[1]PRESP. INST. 2010'!M21</f>
        <v>4479.41</v>
      </c>
      <c r="O22" s="33">
        <f>'[1]PRESP. INST. 2010'!N18</f>
        <v>30813.98</v>
      </c>
      <c r="P22" s="45">
        <f>L22+M22+N22+O22</f>
        <v>4750611.920000001</v>
      </c>
    </row>
    <row r="23" spans="1:16" ht="15">
      <c r="A23" s="16" t="s">
        <v>26</v>
      </c>
      <c r="B23" s="32">
        <f>'[1]PRESP. INST. 2008-2009'!K19</f>
        <v>499608.89</v>
      </c>
      <c r="C23" s="33">
        <f>'[1]PRESP. INST. 2008-2009'!L19</f>
        <v>879766.41</v>
      </c>
      <c r="D23" s="33">
        <v>0</v>
      </c>
      <c r="E23" s="35">
        <f>'[1]PRESP. INST. 2008-2009'!N19</f>
        <v>7536</v>
      </c>
      <c r="F23" s="42">
        <f>SUM(B23:E23)</f>
        <v>1386911.3</v>
      </c>
      <c r="G23" s="43">
        <v>0</v>
      </c>
      <c r="H23" s="37">
        <v>0</v>
      </c>
      <c r="I23" s="33">
        <v>0</v>
      </c>
      <c r="J23" s="35">
        <v>0</v>
      </c>
      <c r="K23" s="42">
        <f>SUM(G23:J23)</f>
        <v>0</v>
      </c>
      <c r="L23" s="43">
        <v>0</v>
      </c>
      <c r="M23" s="44">
        <v>0</v>
      </c>
      <c r="N23" s="44">
        <v>0</v>
      </c>
      <c r="O23" s="33">
        <v>0</v>
      </c>
      <c r="P23" s="46"/>
    </row>
    <row r="24" spans="1:16" ht="15.75" thickBot="1">
      <c r="A24" s="16"/>
      <c r="B24" s="47"/>
      <c r="C24" s="33"/>
      <c r="D24" s="34"/>
      <c r="E24" s="48"/>
      <c r="F24" s="49"/>
      <c r="G24" s="50"/>
      <c r="H24" s="37"/>
      <c r="I24" s="33"/>
      <c r="J24" s="48"/>
      <c r="K24" s="49"/>
      <c r="L24" s="43"/>
      <c r="M24" s="44"/>
      <c r="N24" s="44"/>
      <c r="O24" s="33"/>
      <c r="P24" s="46"/>
    </row>
    <row r="25" spans="1:16" ht="15.75" thickBot="1">
      <c r="A25" s="51" t="s">
        <v>27</v>
      </c>
      <c r="B25" s="52">
        <f>B12+B20</f>
        <v>48101632.489999995</v>
      </c>
      <c r="C25" s="53">
        <f>C12+C20</f>
        <v>13219098.03</v>
      </c>
      <c r="D25" s="54">
        <f>D12+D20</f>
        <v>0</v>
      </c>
      <c r="E25" s="55">
        <f>+E12+E20</f>
        <v>122698.06</v>
      </c>
      <c r="F25" s="56">
        <f>F12+F20</f>
        <v>61443428.58</v>
      </c>
      <c r="G25" s="52">
        <f>G12+G20</f>
        <v>51973679.89000001</v>
      </c>
      <c r="H25" s="53">
        <f>H12+H20</f>
        <v>15903397.860000001</v>
      </c>
      <c r="I25" s="57">
        <f>I20+I12</f>
        <v>31110.239999999998</v>
      </c>
      <c r="J25" s="55">
        <f>+J12+J20</f>
        <v>486033.9</v>
      </c>
      <c r="K25" s="56">
        <f aca="true" t="shared" si="2" ref="K25:P25">K12+K20</f>
        <v>68394221.89</v>
      </c>
      <c r="L25" s="58">
        <f t="shared" si="2"/>
        <v>52501245.35</v>
      </c>
      <c r="M25" s="53">
        <f t="shared" si="2"/>
        <v>14438237.649999999</v>
      </c>
      <c r="N25" s="53">
        <f t="shared" si="2"/>
        <v>4479.41</v>
      </c>
      <c r="O25" s="57">
        <f t="shared" si="2"/>
        <v>31542.46</v>
      </c>
      <c r="P25" s="56">
        <f t="shared" si="2"/>
        <v>66975504.870000005</v>
      </c>
    </row>
    <row r="26" ht="15">
      <c r="A26" s="4" t="s">
        <v>28</v>
      </c>
    </row>
  </sheetData>
  <sheetProtection/>
  <mergeCells count="6">
    <mergeCell ref="A2:P2"/>
    <mergeCell ref="A3:P3"/>
    <mergeCell ref="A4:P4"/>
    <mergeCell ref="B8:F8"/>
    <mergeCell ref="G8:K8"/>
    <mergeCell ref="L8:P8"/>
  </mergeCells>
  <printOptions/>
  <pageMargins left="0.7" right="0.7" top="0.75" bottom="0.75" header="0.3" footer="0.3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2015-10-15T16:17:02Z</dcterms:created>
  <dcterms:modified xsi:type="dcterms:W3CDTF">2016-02-09T19:25:16Z</dcterms:modified>
  <cp:category/>
  <cp:version/>
  <cp:contentType/>
  <cp:contentStatus/>
</cp:coreProperties>
</file>